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menyuk-MM\Desktop\"/>
    </mc:Choice>
  </mc:AlternateContent>
  <bookViews>
    <workbookView xWindow="0" yWindow="0" windowWidth="28800" windowHeight="12300"/>
  </bookViews>
  <sheets>
    <sheet name="Лист1" sheetId="4" r:id="rId1"/>
    <sheet name="Лист3" sheetId="3" state="hidden" r:id="rId2"/>
  </sheets>
  <definedNames>
    <definedName name="_xlnm._FilterDatabase" localSheetId="0" hidden="1">Лист1!$A$10:$X$10</definedName>
    <definedName name="_xlnm._FilterDatabase" localSheetId="1" hidden="1">Лист3!$A$1:$H$42</definedName>
    <definedName name="_xlnm.Print_Titles" localSheetId="0">Лист1!$9:$10</definedName>
    <definedName name="_xlnm.Print_Area" localSheetId="0">Лист1!$A$1:$N$38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4" l="1"/>
  <c r="J20" i="4" l="1"/>
  <c r="K31" i="4" l="1"/>
  <c r="K32" i="4" s="1"/>
  <c r="J31" i="4"/>
  <c r="J13" i="4" l="1"/>
  <c r="J32" i="4" s="1"/>
  <c r="D42" i="3" l="1"/>
  <c r="E42" i="3"/>
  <c r="C34" i="3"/>
  <c r="C37" i="3"/>
  <c r="C40" i="3"/>
  <c r="C21" i="3"/>
  <c r="C26" i="3"/>
  <c r="C32" i="3"/>
  <c r="C19" i="3"/>
  <c r="C15" i="3"/>
  <c r="C13" i="3"/>
  <c r="C11" i="3"/>
  <c r="C9" i="3"/>
  <c r="C5" i="3"/>
  <c r="C2" i="3"/>
  <c r="C42" i="3" l="1"/>
</calcChain>
</file>

<file path=xl/sharedStrings.xml><?xml version="1.0" encoding="utf-8"?>
<sst xmlns="http://schemas.openxmlformats.org/spreadsheetml/2006/main" count="269" uniqueCount="124">
  <si>
    <t>Наименование комплекса активов</t>
  </si>
  <si>
    <t>Дагестанский РФ</t>
  </si>
  <si>
    <t>Краснодарский РФ</t>
  </si>
  <si>
    <t>-</t>
  </si>
  <si>
    <t>Тверской РФ</t>
  </si>
  <si>
    <t>Наименование регионального филиала</t>
  </si>
  <si>
    <t>Владимирский РФ</t>
  </si>
  <si>
    <t>Чеченский РФ</t>
  </si>
  <si>
    <t>Марийский РФ</t>
  </si>
  <si>
    <t>Чувашский РФ</t>
  </si>
  <si>
    <t>Камчатский РФ</t>
  </si>
  <si>
    <t xml:space="preserve">Нежилое здание предприятия торговли с кафе площадью 1470 кв.м., долевой собственностью 10/100, 45/100, 45/100 и земельный участок площадью 2558 +/- 18 кв.м., долевой собственностью 10/100, 45/100, 45/100. Адрес: Республика Марий Эл, г. Йошкар-Ола, ул. Машиностроителей, д. 11, ул. Красноармейская </t>
  </si>
  <si>
    <t>Производственный комплекс по производству бетона (нежилые здания и сооружения в количестве 7 объектов площадью 7878,4 кв.м., земельные участки в количестве 2-х объектов площадью 36940 кв.м., оборудование) Адрес: Чеченская Республика, Грозненский район, с. Комсомольское</t>
  </si>
  <si>
    <t>Нежилое помещение. Корпус хлопковой базы и сухих химикатов, площадью 4001,5 кв.м. и земельные участки в количестве 2-х объектов (площадью 31 539 +/- 36 кв.м. и 4329 +/- 24 кв.м.). Адрес: Чувашская Республика - Чувашия, г. Чебоксары, ул. Якимовская, ул. Текстильщиков</t>
  </si>
  <si>
    <t>Нежилые помещения в количестве 2-х объектов (арматурный цех площадью 113,5 кв.м. и ремонтно-механический цех площадью 712,6 кв.м.), а также земельные участки в количестве 3-х объектов общей площадью 27 260 кв. м. Адрес: Чувашская Республика - Чувашия, г. Чебоксары, ул. Якимовская, ул. Текстильщиков</t>
  </si>
  <si>
    <t>ЦРМБ РФ</t>
  </si>
  <si>
    <t>№ п/п</t>
  </si>
  <si>
    <t>Кабардино-Балкарский РФ</t>
  </si>
  <si>
    <t xml:space="preserve">Тульский РФ </t>
  </si>
  <si>
    <t>Якутский РФ</t>
  </si>
  <si>
    <t>№ п/п комплекса активов</t>
  </si>
  <si>
    <t>ИТОГО</t>
  </si>
  <si>
    <t>Наименование непрофильного актива</t>
  </si>
  <si>
    <t>Средства идентификации непрофильного актива</t>
  </si>
  <si>
    <t xml:space="preserve">Нежилое помещение площадью 2316,4 кв.м. (подвал, этаж № 1, этаж № 2, этаж № 3, этаж № 4). Адрес: Владимирская область, МО город Владимир (городской округ) г. Владимир, ул. Студеная Гора, д. 36  </t>
  </si>
  <si>
    <t xml:space="preserve">Нежилые помещения в количестве 2-х объектов (площадью 857,9 кв.м. и 7326,5 кв.м.) и земельный участок площадью 4196 +/- 23 кв.м. Адрес: Владимирская область, г. Владимир, ул. Студеная Гора, д. 36-а  </t>
  </si>
  <si>
    <t xml:space="preserve">Фабрика по производству макаронных изделий. Адрес: Кабардино-Балкарская Республика, г. Нальчик, ул. Кабардинская, д. 145.  </t>
  </si>
  <si>
    <t xml:space="preserve">Здание торгового центра площадью 4303,5 кв.м. и право аренды земельного участка площадью 4440,0 +/- 23 кв.м. Адрес: Республика Марий Эл, г. Йошкар-Ола, ул. Йывана Кырли, д. 42а.  </t>
  </si>
  <si>
    <t xml:space="preserve">Нежилые помещения в количестве 2-х объектов (площадью 1021,8 кв. м. и 659,1 кв.м.) Адрес: Республика Марий Эл, г. Йошкар-Ола, бульвар Чавайна, д. 31.  </t>
  </si>
  <si>
    <t xml:space="preserve">Нежилые помещения в количестве 3-х объектов площадью 2354,9 кв.м. и право аренды земельного участка городской застройки площадью 30 970 кв.м. Адрес: г. Москва, ул. Ижорская  </t>
  </si>
  <si>
    <t xml:space="preserve">Земельный участок площадью 143700 +/- 133 кв.м. Адрес: Тульская область, Ленинский район, д. Малевка.  </t>
  </si>
  <si>
    <t xml:space="preserve">Земельный участок площадью 183603 +/- 3749 кв.м. Адрес: Тульская область, Ленинский район, с/пос. Ильинское, с. Осиновая гора.  </t>
  </si>
  <si>
    <t xml:space="preserve">Земельный участок площадью 252597 +/- 4398 кв.м. Адрес: Тульская область, Ленинский район, с/пос. Ильинское, с. Осиновая гора.  </t>
  </si>
  <si>
    <t xml:space="preserve">Земельный участок площадью 393337 +/- 1098 кв.м. Адрес: Тульская область, Ленинский район, с/пос. Ильинское, с. Осиновая гора.  </t>
  </si>
  <si>
    <t xml:space="preserve">Земельный участок сельскохозяйственного назначения площадью 105,98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</si>
  <si>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132,38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</si>
  <si>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167,9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</si>
  <si>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70,6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</si>
  <si>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86,11 га. Адрес: Московская область, Ногинский район, Ямкинский с.о., с. Ямкино  </t>
  </si>
  <si>
    <t xml:space="preserve">Нежилое здание (специальный компьютерный центр) площадью 3406,7 кв.м. и право субаренды земельного участка площадью 525 кв.м. Адрес: Чеченская республика, г. Грозный, проспект М.А. Эсамбаева  </t>
  </si>
  <si>
    <t xml:space="preserve">Имущественный комплекс с четырьмя нежилыми помещениями общей площадью 1329,2 кв.м. и земельный участок площадью 3297 +/- 7 кв.м. Адрес: Республика Саха (Якутия), городской округ «город Якутск», г. Якутск, ул. Новопортовская, д. 1А.  </t>
  </si>
  <si>
    <t xml:space="preserve">Незавершенный строительством многоэтажный жилой дом и земельный участок площадью 3 648 кв.м. Адрес: Республика Дагестан, г. Махачкала, пр. И. Шамиля  </t>
  </si>
  <si>
    <t>Завод "'Гелиоэнергомаш"</t>
  </si>
  <si>
    <t>Объект незавершенного строительства (нежилое здание) площадью застройки 741,9 кв.м., степень готовности объекта - 64%. Общая долевая собственность 3/5. Адрес: Камчатский край, г. Петропавловск-Камчатский, пр-кт 50 лет Октября, д. 15а</t>
  </si>
  <si>
    <t>Имущественный комплекс Крымского консеврного комбината</t>
  </si>
  <si>
    <t>Челябинский РФ</t>
  </si>
  <si>
    <t>Имущество являющееся обеспечением исполнения обязательств АО «Уралтрубмаш». Нежилые помещения, Адрес: г. Санкт-Петербург, пр. Московский, д. 186.</t>
  </si>
  <si>
    <t>Земельные участки площадью 12142,60 кв.м. и 7482,73 кв.м. Адрес: Республика Дагестан, г. Хасавюрт, ул. Махачкалинское шоссе, сооружение 2 «А».</t>
  </si>
  <si>
    <t xml:space="preserve">Кол-во активов, шт. </t>
  </si>
  <si>
    <t>Рыночная стоимость</t>
  </si>
  <si>
    <t>Остаточная (балансовая) стоимость по состоянию на 01.09.2020</t>
  </si>
  <si>
    <t>Наименование РФ/Наименование комплекса активов</t>
  </si>
  <si>
    <t>Рыночная стоимость непрофильного актива  
(с учетом НДС), 
руб.</t>
  </si>
  <si>
    <t>№ п/п в комплексе</t>
  </si>
  <si>
    <t>Настоящий План мероприятий по реализации непрофильных активов АО "Россельхобанк" (ежегодный план по исполнению Программы отчуждения непрофильных активов АО "Россельхозбанк") включает в себя:</t>
  </si>
  <si>
    <t>а) результаты анализа выявления непрофильных активов АО "Россельхозбанк" и экономическое обоснование (эффект) целесообразности отчуждения;</t>
  </si>
  <si>
    <t>в) способы их реализации с распределением по кварталам года.</t>
  </si>
  <si>
    <t>Информация о ходе реализации непрофильных активов размещается на сайте АО "Россельхозбанк" в информационно-телекоммуникационной сети "Интернет", а также в личном кабинете  АО "Россельхозбанк" на Межведомственном портале по управлению государственной собственностью.</t>
  </si>
  <si>
    <t>№ лота</t>
  </si>
  <si>
    <t>Срок реализации (поквартально)</t>
  </si>
  <si>
    <t>Способ реализации</t>
  </si>
  <si>
    <t>Продажа</t>
  </si>
  <si>
    <t>Остаточная (балансовая)/
рыночная стоимость 
(что выше) по активу, руб.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</si>
  <si>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Остаточная (балансовая) и рыночная стоимости указаны с учетом НДС по всем активам, кроме акций и земельных участков. Если актив (объект) принят на баланс без учета НДС, то указывается остаточная (балансовая) стоимость данного актива (объекта), скорректированная (увеличенная) на сумму НДС.  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</si>
  <si>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Если торги признаны несостоявшимися, Банк может заключить договор купли-продажи имущества по начальной цене продажи с единственным участником, чья заявка соответствует условиям торгов, без проведения торгов.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</si>
  <si>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Иная начальная цена продажи предусмотрена Программой отчуждения непрофильных активов АО "Россельхозбанк".</t>
    </r>
  </si>
  <si>
    <t>Воронежский</t>
  </si>
  <si>
    <t>Адрес: Воронежская область, г. Воронеж, пр-кт Московский, д. 19Б, кадастровый номер 36:34:0210011:1094</t>
  </si>
  <si>
    <t>Адрес: Воронежская область, г. Воронеж, пр-кт Московский, д 19Б,  кадастровый номер 36:34:0210011:1095</t>
  </si>
  <si>
    <t>2023, 4 квартал</t>
  </si>
  <si>
    <t>План мероприятий по реализации непрофильных активов АО "Россельхозбанк"
(ежегодный план по исполнению Программы отчуждения непрофильных активов АО "Россельхозбанк")</t>
  </si>
  <si>
    <t xml:space="preserve">б) информацию о непрофильных активах, подлежащих реализации в отчетном году;
</t>
  </si>
  <si>
    <r>
      <t>Справочно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</si>
  <si>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 xml:space="preserve">Способ продажи 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</si>
  <si>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r>
      <t xml:space="preserve">Начальная цена продажи 
(с учетом НДС) </t>
    </r>
    <r>
      <rPr>
        <b/>
        <vertAlign val="superscript"/>
        <sz val="14"/>
        <color theme="1"/>
        <rFont val="Times New Roman"/>
        <family val="1"/>
        <charset val="204"/>
      </rPr>
      <t>3</t>
    </r>
  </si>
  <si>
    <t>Головной офис</t>
  </si>
  <si>
    <t>46 103 штуки обыкновенных именных бездокументарных акций и 9 169  штук привилегированных бездокументарных акций АО «Лужский ККЗ», в совокупности составляющих 75,597 % уставного капитала общества.</t>
  </si>
  <si>
    <t>Адрес: Ленинградская область, Лужский район, п. Толмачево.</t>
  </si>
  <si>
    <t>Головной офис 
Лот № 1</t>
  </si>
  <si>
    <t>Пакет акций АО "ЛККЗ"</t>
  </si>
  <si>
    <t xml:space="preserve">Не ниже рыночной стоимости, руб. </t>
  </si>
  <si>
    <t>3 595 911 штук обыкновенных именных бездокументарных акций АО «Рассвет», составляющих 99,03 % уставного капитала общества.</t>
  </si>
  <si>
    <t>Адрес: Ленинградская область, Лужский район, д. Ретюнь.</t>
  </si>
  <si>
    <t>Головной офис 
Лот № 2</t>
  </si>
  <si>
    <t>Пакет акций АО "Рассвет"</t>
  </si>
  <si>
    <t>Нежилое помещение, общая площадь 401,5 кв. м, этаж: 2, помещение II (80-90, 92-102) с учетом доли в праве собственности на земельный участок, причитающейся под 2 этаж (42 кв.м.)</t>
  </si>
  <si>
    <t>Нежилое помещение, общая площадь 1090,8 кв. м, этаж: 3, помещение II (117-143,-145-149,151-158,160-166) с учетом доли в праве собственности на земельный участок, причитающейся под 3 этаж (114 кв.м.)</t>
  </si>
  <si>
    <t xml:space="preserve">Остаточная (балансовая) стоимость непрофильного актива по состоянию на 01.10.2023
(с учетом НДС), 
руб. </t>
  </si>
  <si>
    <t>Нежилые помещения  2-го и 3-го этажа (площадью 401,5 кв.м и 1090,8 кв.м),  расположенные по адресу: Воронежская область, г. Воронеж, Московский проспект 19б, помещение II:  2 этаж (пом 80-90, 92-102) и 3 этаж (пом 117-143,145-149,151-158,160-166) с учетом долей в праве собственности на земельный участок, причитающихся под 2 этаж (42 кв.м) и 3 этаж (114 кв.м.)</t>
  </si>
  <si>
    <t xml:space="preserve">Чеченский  </t>
  </si>
  <si>
    <t>Оборудование по производству бетона, мобильный бетонный завод «ELKON MOBIL Master-60» 2008 года выпуска</t>
  </si>
  <si>
    <t>Адрес: Чеченская Республика, Грозненский район, с. Комсомольское, по трассе Грозный-Аргун. Инв. № 013340001.</t>
  </si>
  <si>
    <t>Нежилое здание, цех площадью 1547,6 кв.м.</t>
  </si>
  <si>
    <t>Адрес: Чеченская Республика, Грозненский район, с. Комсомольское, по трассе Грозный-Аргун. Кадастровый номер 20:03:0000000:4919.</t>
  </si>
  <si>
    <t>Нежилое здание, битумохранилище объемом 2995 куб.м.</t>
  </si>
  <si>
    <t>Адрес: Чеченская Республика, Грозненский район, с. Комсомольское, по трассе Грозный-Аргун. Кадастровый номер 20:03:0000000:4920.</t>
  </si>
  <si>
    <t>Нежилое здание, цех и склад грузовых автомобилей площадью 1294 кв.м.</t>
  </si>
  <si>
    <t>Адрес: Чеченская Республика, Грозненский район, с. Комсомольское, по трассе Грозный-Аргун. Кадастровый номер 20:03:0000000:4924.</t>
  </si>
  <si>
    <t>Нежилое здание площадью 107,1 кв.м.</t>
  </si>
  <si>
    <t>Адрес: Чеченская Республика, Грозненский район, с. Комсомольское, по трассе Грозный-Аргун. Кадастровый номер 20:03:0000000:4928.</t>
  </si>
  <si>
    <t>Нежилое здание, сооружение навес площадью 312,1 кв.м.</t>
  </si>
  <si>
    <t>Адрес: Чеченская Республика, Грозненский район, с. Комсомольское, по трассе Грозный-Аргун. Кадастровый номер 20:03:0000000:4929.</t>
  </si>
  <si>
    <t>Нежилое административное здание площадью 660,5 кв.м.</t>
  </si>
  <si>
    <t>Адрес: Чеченская Республика, Грозненский район, с. Комсомольское, по трассе Грозный-Аргун. Кадастровый номер 20:03:0000000:4931.</t>
  </si>
  <si>
    <t>Нежилое здание, здание производственных складов площадью 962,1 кв.м.</t>
  </si>
  <si>
    <t>Адрес: Чеченская Республика, Грозненский район, с. Комсомольское, по трассе Грозный-Аргун. Кадастровый номер 20:03:0000000:4934.</t>
  </si>
  <si>
    <t>Земельный участок площадью 18640 кв.м. Категория земель: земли населенных пунктов. Вид разрешенного использования: для строительства базы по реализации строительных материалов, для объектов жилой застройки</t>
  </si>
  <si>
    <t>Адрес: Чеченская Республика, Грозненский район, с. Комсомольское, по трассе Грозный-Аргун. Кадастровый номер 20:03:6102000:394.</t>
  </si>
  <si>
    <t>Земельный участок площадью 18300 кв.м. Категория земель: земли населенных пунктов. Вид разрешенного использования: для строительства лесоторговой базы, для объектов жилой застройки</t>
  </si>
  <si>
    <t>Адрес: Чеченская Республика, Грозненский район, с. Комсомольское, по трассе Грозный-Аргун. Кадастровый номер 20:03:6102000:395.</t>
  </si>
  <si>
    <t>Чеченский РФ Лот № 1</t>
  </si>
  <si>
    <t>Воронежский РФ Лот № 1</t>
  </si>
  <si>
    <t>2024, 1 квартал</t>
  </si>
  <si>
    <t>2024, 2 квартал</t>
  </si>
  <si>
    <t xml:space="preserve">Тульский  </t>
  </si>
  <si>
    <t>Земельный участок площадью 252597 +/- 4398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</si>
  <si>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71:14:030501:451.</t>
  </si>
  <si>
    <t>Земельный участок площадью 393337 +/- 1098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</si>
  <si>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71:14:030501:583.</t>
  </si>
  <si>
    <t xml:space="preserve">Земельные участки площадью 252597 +/- 4398 кв.м. и 393337 +/- 1098 кв.м. Адрес: Тульская область, Ленинский район, с/пос. Ильинское, с. Осиновая гора. </t>
  </si>
  <si>
    <t>Тульский РФ 
Лот № 1</t>
  </si>
  <si>
    <t>Аукцион 
"на повышение"/ Аукцион 
"на понижение"</t>
  </si>
  <si>
    <t>Аукцион 
"на повышение"</t>
  </si>
  <si>
    <t>Аукцион 
"на понижение"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</si>
</sst>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0_-;\-* #,##0.0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166" fontId="0" fillId="0" borderId="0" xfId="1" applyNumberFormat="1" applyFont="1"/>
    <xf numFmtId="0" fontId="0" fillId="0" borderId="0" xfId="0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indent="1"/>
    </xf>
    <xf numFmtId="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left"/>
    </xf>
    <xf numFmtId="0" fontId="9" fillId="6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2" fontId="9" fillId="6" borderId="1" xfId="1" applyNumberFormat="1" applyFont="1" applyFill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43" fontId="10" fillId="0" borderId="0" xfId="1" applyFont="1"/>
    <xf numFmtId="0" fontId="10" fillId="0" borderId="0" xfId="0" applyFont="1"/>
    <xf numFmtId="0" fontId="10" fillId="0" borderId="0" xfId="0" applyFont="1" applyFill="1"/>
    <xf numFmtId="4" fontId="10" fillId="0" borderId="0" xfId="0" applyNumberFormat="1" applyFont="1" applyFill="1"/>
    <xf numFmtId="4" fontId="10" fillId="0" borderId="0" xfId="0" applyNumberFormat="1" applyFont="1"/>
    <xf numFmtId="0" fontId="11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5" fillId="2" borderId="1" xfId="5" applyFont="1" applyFill="1" applyBorder="1" applyAlignment="1">
      <alignment horizontal="center" vertical="center" wrapText="1"/>
    </xf>
    <xf numFmtId="164" fontId="15" fillId="2" borderId="1" xfId="7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18" fillId="0" borderId="1" xfId="1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4" fontId="16" fillId="4" borderId="1" xfId="1" applyNumberFormat="1" applyFont="1" applyFill="1" applyBorder="1" applyAlignment="1">
      <alignment horizontal="center" vertical="center" wrapText="1"/>
    </xf>
    <xf numFmtId="164" fontId="16" fillId="4" borderId="1" xfId="7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1" fontId="18" fillId="7" borderId="1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1" fontId="16" fillId="7" borderId="1" xfId="0" applyNumberFormat="1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49" fontId="16" fillId="7" borderId="3" xfId="0" applyNumberFormat="1" applyFont="1" applyFill="1" applyBorder="1" applyAlignment="1">
      <alignment horizontal="center" vertical="center" wrapText="1"/>
    </xf>
    <xf numFmtId="4" fontId="18" fillId="7" borderId="1" xfId="0" applyNumberFormat="1" applyFont="1" applyFill="1" applyBorder="1" applyAlignment="1">
      <alignment horizontal="center" vertical="center" wrapText="1"/>
    </xf>
    <xf numFmtId="164" fontId="16" fillId="7" borderId="1" xfId="7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1" fontId="16" fillId="4" borderId="1" xfId="0" applyNumberFormat="1" applyFont="1" applyFill="1" applyBorder="1" applyAlignment="1">
      <alignment horizontal="left" vertical="center" wrapText="1"/>
    </xf>
    <xf numFmtId="49" fontId="16" fillId="4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43" fontId="18" fillId="0" borderId="0" xfId="1" applyFont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14" fontId="15" fillId="2" borderId="1" xfId="6" applyNumberFormat="1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</cellXfs>
  <cellStyles count="17">
    <cellStyle name="Обычный" xfId="0" builtinId="0"/>
    <cellStyle name="Обычный 10 2" xfId="14"/>
    <cellStyle name="Обычный 2" xfId="2"/>
    <cellStyle name="Обычный 3" xfId="3"/>
    <cellStyle name="Обычный 4" xfId="4"/>
    <cellStyle name="Обычный 5" xfId="5"/>
    <cellStyle name="Обычный 5 2 2 2" xfId="16"/>
    <cellStyle name="Обычный 6" xfId="6"/>
    <cellStyle name="Обычный 7" xfId="13"/>
    <cellStyle name="Процентный 2" xfId="15"/>
    <cellStyle name="Финансовый" xfId="1" builtinId="3"/>
    <cellStyle name="Финансовый 2" xfId="8"/>
    <cellStyle name="Финансовый 3" xfId="9"/>
    <cellStyle name="Финансовый 4" xfId="10"/>
    <cellStyle name="Финансовый 4 2" xfId="12"/>
    <cellStyle name="Финансовый 5" xfId="11"/>
    <cellStyle name="Финансовый_Лист1" xfId="7"/>
  </cellStyles>
  <dxfs count="3"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3" defaultTableStyle="TableStyleMedium2" defaultPivotStyle="PivotStyleLight16">
    <tableStyle name="Стиль сводной таблицы 1" table="0" count="1">
      <tableStyleElement type="wholeTable" dxfId="2"/>
    </tableStyle>
    <tableStyle name="Стиль сводной таблицы 2" table="0" count="1">
      <tableStyleElement type="wholeTable" dxfId="1"/>
    </tableStyle>
    <tableStyle name="Стиль сводной таблицы 3" table="0" count="1">
      <tableStyleElement type="wholeTable" dxfId="0"/>
    </tableStyle>
  </tableStyles>
  <colors>
    <mruColors>
      <color rgb="FF99FF99"/>
      <color rgb="FF99FF66"/>
      <color rgb="FF66FF33"/>
      <color rgb="FFCCFF33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view="pageBreakPreview" zoomScale="50" zoomScaleNormal="100" zoomScaleSheetLayoutView="50" workbookViewId="0">
      <pane xSplit="5" ySplit="10" topLeftCell="F11" activePane="bottomRight" state="frozen"/>
      <selection pane="topRight" activeCell="F1" sqref="F1"/>
      <selection pane="bottomLeft" activeCell="A9" sqref="A9"/>
      <selection pane="bottomRight" activeCell="J9" sqref="J9:K9"/>
    </sheetView>
  </sheetViews>
  <sheetFormatPr defaultColWidth="9.140625" defaultRowHeight="15.75" outlineLevelRow="2" x14ac:dyDescent="0.25"/>
  <cols>
    <col min="1" max="1" width="8.42578125" style="27" customWidth="1"/>
    <col min="2" max="2" width="14.28515625" style="27" customWidth="1"/>
    <col min="3" max="3" width="22.42578125" style="15" customWidth="1"/>
    <col min="4" max="4" width="56.7109375" style="15" customWidth="1"/>
    <col min="5" max="5" width="53.85546875" style="15" customWidth="1"/>
    <col min="6" max="6" width="22.42578125" style="16" customWidth="1"/>
    <col min="7" max="7" width="16.28515625" style="16" customWidth="1"/>
    <col min="8" max="8" width="54" style="15" customWidth="1"/>
    <col min="9" max="9" width="21.140625" style="16" customWidth="1"/>
    <col min="10" max="10" width="26" style="26" customWidth="1"/>
    <col min="11" max="11" width="25.5703125" style="26" customWidth="1"/>
    <col min="12" max="12" width="16.7109375" style="26" customWidth="1"/>
    <col min="13" max="13" width="26.28515625" style="26" customWidth="1"/>
    <col min="14" max="14" width="27.7109375" style="26" customWidth="1"/>
    <col min="15" max="16384" width="9.140625" style="15"/>
  </cols>
  <sheetData>
    <row r="1" spans="1:15" s="17" customFormat="1" ht="88.5" customHeight="1" x14ac:dyDescent="0.25">
      <c r="A1" s="66" t="s">
        <v>70</v>
      </c>
      <c r="B1" s="66"/>
      <c r="C1" s="67"/>
      <c r="D1" s="67"/>
      <c r="E1" s="67"/>
      <c r="F1" s="67"/>
      <c r="G1" s="68"/>
      <c r="H1" s="67"/>
      <c r="I1" s="67"/>
      <c r="J1" s="67"/>
      <c r="K1" s="67"/>
      <c r="L1" s="67"/>
      <c r="M1" s="67"/>
      <c r="N1" s="67"/>
      <c r="O1" s="67"/>
    </row>
    <row r="2" spans="1:15" s="17" customFormat="1" hidden="1" outlineLevel="1" x14ac:dyDescent="0.25">
      <c r="A2" s="29"/>
      <c r="B2" s="29"/>
      <c r="F2" s="18"/>
      <c r="G2" s="19"/>
      <c r="I2" s="18"/>
      <c r="J2" s="24"/>
      <c r="K2" s="24"/>
      <c r="L2" s="24"/>
      <c r="M2" s="24"/>
      <c r="N2" s="24"/>
    </row>
    <row r="3" spans="1:15" s="17" customFormat="1" ht="20.25" hidden="1" outlineLevel="1" x14ac:dyDescent="0.25">
      <c r="A3" s="30" t="s">
        <v>54</v>
      </c>
      <c r="B3" s="29"/>
      <c r="F3" s="18"/>
      <c r="G3" s="19"/>
      <c r="I3" s="18"/>
      <c r="J3" s="24"/>
      <c r="K3" s="24"/>
      <c r="L3" s="24"/>
      <c r="M3" s="24"/>
      <c r="N3" s="24"/>
    </row>
    <row r="4" spans="1:15" s="17" customFormat="1" ht="20.25" hidden="1" outlineLevel="1" x14ac:dyDescent="0.25">
      <c r="A4" s="31" t="s">
        <v>55</v>
      </c>
      <c r="B4" s="29"/>
      <c r="F4" s="18"/>
      <c r="G4" s="19"/>
      <c r="I4" s="18"/>
      <c r="J4" s="24"/>
      <c r="K4" s="24"/>
      <c r="L4" s="24"/>
      <c r="M4" s="24"/>
      <c r="N4" s="24"/>
    </row>
    <row r="5" spans="1:15" s="17" customFormat="1" ht="20.25" hidden="1" outlineLevel="1" x14ac:dyDescent="0.25">
      <c r="A5" s="31" t="s">
        <v>71</v>
      </c>
      <c r="B5" s="29"/>
      <c r="F5" s="18"/>
      <c r="G5" s="19"/>
      <c r="I5" s="18"/>
      <c r="J5" s="24"/>
      <c r="K5" s="24"/>
      <c r="L5" s="24"/>
      <c r="M5" s="24"/>
      <c r="N5" s="24"/>
    </row>
    <row r="6" spans="1:15" s="17" customFormat="1" ht="20.25" hidden="1" outlineLevel="1" x14ac:dyDescent="0.25">
      <c r="A6" s="31" t="s">
        <v>56</v>
      </c>
      <c r="B6" s="29"/>
      <c r="F6" s="18"/>
      <c r="G6" s="19"/>
      <c r="I6" s="18"/>
      <c r="J6" s="24"/>
      <c r="K6" s="24"/>
      <c r="L6" s="24"/>
      <c r="M6" s="24"/>
      <c r="N6" s="24"/>
    </row>
    <row r="7" spans="1:15" s="17" customFormat="1" ht="20.25" hidden="1" outlineLevel="1" x14ac:dyDescent="0.25">
      <c r="A7" s="30" t="s">
        <v>57</v>
      </c>
      <c r="B7" s="29"/>
      <c r="F7" s="18"/>
      <c r="G7" s="19"/>
      <c r="I7" s="18"/>
      <c r="J7" s="24"/>
      <c r="K7" s="24"/>
      <c r="L7" s="24"/>
      <c r="M7" s="24"/>
      <c r="N7" s="24"/>
    </row>
    <row r="8" spans="1:15" s="17" customFormat="1" hidden="1" outlineLevel="1" x14ac:dyDescent="0.25">
      <c r="A8" s="28"/>
      <c r="B8" s="28"/>
      <c r="F8" s="18"/>
      <c r="G8" s="18"/>
      <c r="I8" s="18"/>
      <c r="J8" s="25"/>
      <c r="K8" s="25"/>
      <c r="L8" s="25"/>
      <c r="M8" s="25"/>
      <c r="N8" s="25"/>
    </row>
    <row r="9" spans="1:15" s="17" customFormat="1" ht="75.75" customHeight="1" collapsed="1" x14ac:dyDescent="0.25">
      <c r="A9" s="69" t="s">
        <v>16</v>
      </c>
      <c r="B9" s="69" t="s">
        <v>53</v>
      </c>
      <c r="C9" s="70" t="s">
        <v>5</v>
      </c>
      <c r="D9" s="71" t="s">
        <v>22</v>
      </c>
      <c r="E9" s="71" t="s">
        <v>23</v>
      </c>
      <c r="F9" s="71" t="s">
        <v>58</v>
      </c>
      <c r="G9" s="71" t="s">
        <v>20</v>
      </c>
      <c r="H9" s="71" t="s">
        <v>0</v>
      </c>
      <c r="I9" s="72" t="s">
        <v>59</v>
      </c>
      <c r="J9" s="73" t="s">
        <v>72</v>
      </c>
      <c r="K9" s="73"/>
      <c r="L9" s="65" t="s">
        <v>60</v>
      </c>
      <c r="M9" s="65" t="s">
        <v>73</v>
      </c>
      <c r="N9" s="65" t="s">
        <v>74</v>
      </c>
    </row>
    <row r="10" spans="1:15" s="20" customFormat="1" ht="207.75" customHeight="1" x14ac:dyDescent="0.25">
      <c r="A10" s="69"/>
      <c r="B10" s="69"/>
      <c r="C10" s="70"/>
      <c r="D10" s="71"/>
      <c r="E10" s="71"/>
      <c r="F10" s="71"/>
      <c r="G10" s="71"/>
      <c r="H10" s="71"/>
      <c r="I10" s="72"/>
      <c r="J10" s="33" t="s">
        <v>87</v>
      </c>
      <c r="K10" s="34" t="s">
        <v>52</v>
      </c>
      <c r="L10" s="65"/>
      <c r="M10" s="65"/>
      <c r="N10" s="65"/>
    </row>
    <row r="11" spans="1:15" s="17" customFormat="1" ht="96.75" hidden="1" customHeight="1" outlineLevel="2" x14ac:dyDescent="0.25">
      <c r="A11" s="46">
        <v>1</v>
      </c>
      <c r="B11" s="46">
        <v>1</v>
      </c>
      <c r="C11" s="47" t="s">
        <v>66</v>
      </c>
      <c r="D11" s="47" t="s">
        <v>85</v>
      </c>
      <c r="E11" s="47" t="s">
        <v>67</v>
      </c>
      <c r="F11" s="48" t="s">
        <v>3</v>
      </c>
      <c r="G11" s="49" t="s">
        <v>3</v>
      </c>
      <c r="H11" s="50" t="s">
        <v>3</v>
      </c>
      <c r="I11" s="51" t="s">
        <v>3</v>
      </c>
      <c r="J11" s="52">
        <v>19092766.649999999</v>
      </c>
      <c r="K11" s="52">
        <v>20565933</v>
      </c>
      <c r="L11" s="53" t="s">
        <v>3</v>
      </c>
      <c r="M11" s="50" t="s">
        <v>3</v>
      </c>
      <c r="N11" s="50" t="s">
        <v>3</v>
      </c>
    </row>
    <row r="12" spans="1:15" s="17" customFormat="1" ht="104.25" hidden="1" customHeight="1" outlineLevel="2" x14ac:dyDescent="0.25">
      <c r="A12" s="46">
        <v>2</v>
      </c>
      <c r="B12" s="46">
        <v>2</v>
      </c>
      <c r="C12" s="47" t="s">
        <v>66</v>
      </c>
      <c r="D12" s="47" t="s">
        <v>86</v>
      </c>
      <c r="E12" s="47" t="s">
        <v>68</v>
      </c>
      <c r="F12" s="48" t="s">
        <v>3</v>
      </c>
      <c r="G12" s="49" t="s">
        <v>3</v>
      </c>
      <c r="H12" s="50" t="s">
        <v>3</v>
      </c>
      <c r="I12" s="51" t="s">
        <v>3</v>
      </c>
      <c r="J12" s="52">
        <v>45816479.030000001</v>
      </c>
      <c r="K12" s="52">
        <v>49590887</v>
      </c>
      <c r="L12" s="53" t="s">
        <v>3</v>
      </c>
      <c r="M12" s="50" t="s">
        <v>3</v>
      </c>
      <c r="N12" s="50" t="s">
        <v>3</v>
      </c>
    </row>
    <row r="13" spans="1:15" s="17" customFormat="1" ht="195.75" customHeight="1" outlineLevel="1" collapsed="1" x14ac:dyDescent="0.25">
      <c r="A13" s="40" t="s">
        <v>3</v>
      </c>
      <c r="B13" s="40" t="s">
        <v>3</v>
      </c>
      <c r="C13" s="41" t="s">
        <v>66</v>
      </c>
      <c r="D13" s="54"/>
      <c r="E13" s="54"/>
      <c r="F13" s="42" t="s">
        <v>111</v>
      </c>
      <c r="G13" s="40">
        <v>1</v>
      </c>
      <c r="H13" s="55" t="s">
        <v>88</v>
      </c>
      <c r="I13" s="56" t="s">
        <v>113</v>
      </c>
      <c r="J13" s="45">
        <f>J11+J12</f>
        <v>64909245.68</v>
      </c>
      <c r="K13" s="45">
        <v>70156820</v>
      </c>
      <c r="L13" s="44" t="s">
        <v>61</v>
      </c>
      <c r="M13" s="45" t="s">
        <v>121</v>
      </c>
      <c r="N13" s="45" t="s">
        <v>62</v>
      </c>
    </row>
    <row r="14" spans="1:15" s="24" customFormat="1" ht="117.75" hidden="1" customHeight="1" outlineLevel="2" x14ac:dyDescent="0.25">
      <c r="A14" s="35">
        <v>3</v>
      </c>
      <c r="B14" s="35">
        <v>1</v>
      </c>
      <c r="C14" s="36" t="s">
        <v>75</v>
      </c>
      <c r="D14" s="36" t="s">
        <v>76</v>
      </c>
      <c r="E14" s="36" t="s">
        <v>77</v>
      </c>
      <c r="F14" s="57" t="s">
        <v>3</v>
      </c>
      <c r="G14" s="57" t="s">
        <v>3</v>
      </c>
      <c r="H14" s="57" t="s">
        <v>3</v>
      </c>
      <c r="I14" s="57" t="s">
        <v>3</v>
      </c>
      <c r="J14" s="37">
        <v>500950000</v>
      </c>
      <c r="K14" s="38">
        <v>1</v>
      </c>
      <c r="L14" s="38" t="s">
        <v>3</v>
      </c>
      <c r="M14" s="38" t="s">
        <v>3</v>
      </c>
      <c r="N14" s="39" t="s">
        <v>3</v>
      </c>
    </row>
    <row r="15" spans="1:15" s="24" customFormat="1" ht="102.75" customHeight="1" outlineLevel="1" collapsed="1" x14ac:dyDescent="0.25">
      <c r="A15" s="40" t="s">
        <v>3</v>
      </c>
      <c r="B15" s="40" t="s">
        <v>3</v>
      </c>
      <c r="C15" s="41" t="s">
        <v>75</v>
      </c>
      <c r="D15" s="42" t="s">
        <v>3</v>
      </c>
      <c r="E15" s="42" t="s">
        <v>3</v>
      </c>
      <c r="F15" s="42" t="s">
        <v>78</v>
      </c>
      <c r="G15" s="40">
        <v>2</v>
      </c>
      <c r="H15" s="41" t="s">
        <v>79</v>
      </c>
      <c r="I15" s="42" t="s">
        <v>112</v>
      </c>
      <c r="J15" s="43">
        <v>500950000</v>
      </c>
      <c r="K15" s="43">
        <v>1</v>
      </c>
      <c r="L15" s="44" t="s">
        <v>61</v>
      </c>
      <c r="M15" s="45" t="s">
        <v>122</v>
      </c>
      <c r="N15" s="45" t="s">
        <v>80</v>
      </c>
    </row>
    <row r="16" spans="1:15" s="24" customFormat="1" ht="102.75" hidden="1" customHeight="1" outlineLevel="2" x14ac:dyDescent="0.25">
      <c r="A16" s="35">
        <v>4</v>
      </c>
      <c r="B16" s="35">
        <v>1</v>
      </c>
      <c r="C16" s="36" t="s">
        <v>75</v>
      </c>
      <c r="D16" s="36" t="s">
        <v>81</v>
      </c>
      <c r="E16" s="36" t="s">
        <v>82</v>
      </c>
      <c r="F16" s="57" t="s">
        <v>3</v>
      </c>
      <c r="G16" s="57" t="s">
        <v>3</v>
      </c>
      <c r="H16" s="57" t="s">
        <v>3</v>
      </c>
      <c r="I16" s="57" t="s">
        <v>3</v>
      </c>
      <c r="J16" s="37">
        <v>746195224.73000002</v>
      </c>
      <c r="K16" s="38">
        <v>1</v>
      </c>
      <c r="L16" s="38" t="s">
        <v>3</v>
      </c>
      <c r="M16" s="38" t="s">
        <v>3</v>
      </c>
      <c r="N16" s="39" t="s">
        <v>3</v>
      </c>
    </row>
    <row r="17" spans="1:14" s="24" customFormat="1" ht="102.75" customHeight="1" outlineLevel="1" collapsed="1" x14ac:dyDescent="0.25">
      <c r="A17" s="40" t="s">
        <v>3</v>
      </c>
      <c r="B17" s="40" t="s">
        <v>3</v>
      </c>
      <c r="C17" s="41" t="s">
        <v>75</v>
      </c>
      <c r="D17" s="42" t="s">
        <v>3</v>
      </c>
      <c r="E17" s="42" t="s">
        <v>3</v>
      </c>
      <c r="F17" s="42" t="s">
        <v>83</v>
      </c>
      <c r="G17" s="40">
        <v>3</v>
      </c>
      <c r="H17" s="41" t="s">
        <v>84</v>
      </c>
      <c r="I17" s="42" t="s">
        <v>112</v>
      </c>
      <c r="J17" s="43">
        <v>746195224.73000002</v>
      </c>
      <c r="K17" s="43">
        <v>1</v>
      </c>
      <c r="L17" s="44" t="s">
        <v>61</v>
      </c>
      <c r="M17" s="45" t="s">
        <v>122</v>
      </c>
      <c r="N17" s="45" t="s">
        <v>80</v>
      </c>
    </row>
    <row r="18" spans="1:14" s="17" customFormat="1" ht="102.75" hidden="1" customHeight="1" outlineLevel="2" x14ac:dyDescent="0.25">
      <c r="A18" s="35">
        <v>5</v>
      </c>
      <c r="B18" s="35">
        <v>1</v>
      </c>
      <c r="C18" s="36" t="s">
        <v>114</v>
      </c>
      <c r="D18" s="36" t="s">
        <v>115</v>
      </c>
      <c r="E18" s="36" t="s">
        <v>116</v>
      </c>
      <c r="F18" s="57"/>
      <c r="G18" s="57"/>
      <c r="H18" s="57"/>
      <c r="I18" s="57"/>
      <c r="J18" s="37">
        <v>16906130</v>
      </c>
      <c r="K18" s="38">
        <v>25279908</v>
      </c>
      <c r="L18" s="38"/>
      <c r="M18" s="38"/>
      <c r="N18" s="39"/>
    </row>
    <row r="19" spans="1:14" s="17" customFormat="1" ht="102.75" hidden="1" customHeight="1" outlineLevel="2" x14ac:dyDescent="0.25">
      <c r="A19" s="35">
        <v>6</v>
      </c>
      <c r="B19" s="35">
        <v>2</v>
      </c>
      <c r="C19" s="36" t="s">
        <v>114</v>
      </c>
      <c r="D19" s="36" t="s">
        <v>117</v>
      </c>
      <c r="E19" s="36" t="s">
        <v>118</v>
      </c>
      <c r="F19" s="57"/>
      <c r="G19" s="57"/>
      <c r="H19" s="57"/>
      <c r="I19" s="57"/>
      <c r="J19" s="37">
        <v>22892000</v>
      </c>
      <c r="K19" s="38">
        <v>36041469</v>
      </c>
      <c r="L19" s="38"/>
      <c r="M19" s="38"/>
      <c r="N19" s="39"/>
    </row>
    <row r="20" spans="1:14" s="17" customFormat="1" ht="102.75" customHeight="1" outlineLevel="1" collapsed="1" x14ac:dyDescent="0.25">
      <c r="A20" s="40" t="s">
        <v>3</v>
      </c>
      <c r="B20" s="40" t="s">
        <v>3</v>
      </c>
      <c r="C20" s="41" t="s">
        <v>114</v>
      </c>
      <c r="D20" s="42" t="s">
        <v>3</v>
      </c>
      <c r="E20" s="42" t="s">
        <v>3</v>
      </c>
      <c r="F20" s="42" t="s">
        <v>120</v>
      </c>
      <c r="G20" s="40">
        <v>4</v>
      </c>
      <c r="H20" s="41" t="s">
        <v>119</v>
      </c>
      <c r="I20" s="64" t="s">
        <v>113</v>
      </c>
      <c r="J20" s="43">
        <f>J18+J19</f>
        <v>39798130</v>
      </c>
      <c r="K20" s="43">
        <f>K18+K19</f>
        <v>61321377</v>
      </c>
      <c r="L20" s="44" t="s">
        <v>61</v>
      </c>
      <c r="M20" s="45" t="s">
        <v>123</v>
      </c>
      <c r="N20" s="45" t="s">
        <v>62</v>
      </c>
    </row>
    <row r="21" spans="1:14" s="17" customFormat="1" ht="96" hidden="1" customHeight="1" outlineLevel="2" x14ac:dyDescent="0.25">
      <c r="A21" s="35">
        <v>7</v>
      </c>
      <c r="B21" s="35">
        <v>1</v>
      </c>
      <c r="C21" s="36" t="s">
        <v>89</v>
      </c>
      <c r="D21" s="36" t="s">
        <v>90</v>
      </c>
      <c r="E21" s="36" t="s">
        <v>91</v>
      </c>
      <c r="F21" s="48" t="s">
        <v>3</v>
      </c>
      <c r="G21" s="49" t="s">
        <v>3</v>
      </c>
      <c r="H21" s="62" t="s">
        <v>3</v>
      </c>
      <c r="I21" s="58"/>
      <c r="J21" s="37">
        <v>3770041.1999999997</v>
      </c>
      <c r="K21" s="37">
        <v>1940000</v>
      </c>
      <c r="L21" s="57" t="s">
        <v>3</v>
      </c>
      <c r="M21" s="57" t="s">
        <v>3</v>
      </c>
      <c r="N21" s="57" t="s">
        <v>3</v>
      </c>
    </row>
    <row r="22" spans="1:14" s="17" customFormat="1" ht="96" hidden="1" customHeight="1" outlineLevel="2" x14ac:dyDescent="0.25">
      <c r="A22" s="35">
        <v>8</v>
      </c>
      <c r="B22" s="35">
        <v>2</v>
      </c>
      <c r="C22" s="36" t="s">
        <v>89</v>
      </c>
      <c r="D22" s="36" t="s">
        <v>92</v>
      </c>
      <c r="E22" s="36" t="s">
        <v>93</v>
      </c>
      <c r="F22" s="48" t="s">
        <v>3</v>
      </c>
      <c r="G22" s="49" t="s">
        <v>3</v>
      </c>
      <c r="H22" s="62" t="s">
        <v>3</v>
      </c>
      <c r="I22" s="58"/>
      <c r="J22" s="37">
        <v>5664800</v>
      </c>
      <c r="K22" s="37">
        <v>1951000</v>
      </c>
      <c r="L22" s="57" t="s">
        <v>3</v>
      </c>
      <c r="M22" s="57" t="s">
        <v>3</v>
      </c>
      <c r="N22" s="57" t="s">
        <v>3</v>
      </c>
    </row>
    <row r="23" spans="1:14" s="17" customFormat="1" ht="96" hidden="1" customHeight="1" outlineLevel="2" x14ac:dyDescent="0.25">
      <c r="A23" s="35">
        <v>9</v>
      </c>
      <c r="B23" s="35">
        <v>3</v>
      </c>
      <c r="C23" s="36" t="s">
        <v>89</v>
      </c>
      <c r="D23" s="36" t="s">
        <v>94</v>
      </c>
      <c r="E23" s="36" t="s">
        <v>95</v>
      </c>
      <c r="F23" s="48" t="s">
        <v>3</v>
      </c>
      <c r="G23" s="49" t="s">
        <v>3</v>
      </c>
      <c r="H23" s="62" t="s">
        <v>3</v>
      </c>
      <c r="I23" s="58"/>
      <c r="J23" s="37">
        <v>2311510</v>
      </c>
      <c r="K23" s="37">
        <v>796000</v>
      </c>
      <c r="L23" s="57" t="s">
        <v>3</v>
      </c>
      <c r="M23" s="57" t="s">
        <v>3</v>
      </c>
      <c r="N23" s="57" t="s">
        <v>3</v>
      </c>
    </row>
    <row r="24" spans="1:14" s="17" customFormat="1" ht="96" hidden="1" customHeight="1" outlineLevel="2" x14ac:dyDescent="0.25">
      <c r="A24" s="35">
        <v>10</v>
      </c>
      <c r="B24" s="35">
        <v>4</v>
      </c>
      <c r="C24" s="36" t="s">
        <v>89</v>
      </c>
      <c r="D24" s="36" t="s">
        <v>96</v>
      </c>
      <c r="E24" s="36" t="s">
        <v>97</v>
      </c>
      <c r="F24" s="48" t="s">
        <v>3</v>
      </c>
      <c r="G24" s="49" t="s">
        <v>3</v>
      </c>
      <c r="H24" s="62" t="s">
        <v>3</v>
      </c>
      <c r="I24" s="58"/>
      <c r="J24" s="37">
        <v>4736510</v>
      </c>
      <c r="K24" s="37">
        <v>1631000</v>
      </c>
      <c r="L24" s="57" t="s">
        <v>3</v>
      </c>
      <c r="M24" s="57" t="s">
        <v>3</v>
      </c>
      <c r="N24" s="57" t="s">
        <v>3</v>
      </c>
    </row>
    <row r="25" spans="1:14" s="17" customFormat="1" ht="96" hidden="1" customHeight="1" outlineLevel="2" x14ac:dyDescent="0.25">
      <c r="A25" s="35">
        <v>11</v>
      </c>
      <c r="B25" s="35">
        <v>5</v>
      </c>
      <c r="C25" s="36" t="s">
        <v>89</v>
      </c>
      <c r="D25" s="36" t="s">
        <v>98</v>
      </c>
      <c r="E25" s="36" t="s">
        <v>99</v>
      </c>
      <c r="F25" s="48" t="s">
        <v>3</v>
      </c>
      <c r="G25" s="49" t="s">
        <v>3</v>
      </c>
      <c r="H25" s="62" t="s">
        <v>3</v>
      </c>
      <c r="I25" s="58"/>
      <c r="J25" s="37">
        <v>391880</v>
      </c>
      <c r="K25" s="37">
        <v>135000</v>
      </c>
      <c r="L25" s="57" t="s">
        <v>3</v>
      </c>
      <c r="M25" s="57" t="s">
        <v>3</v>
      </c>
      <c r="N25" s="57" t="s">
        <v>3</v>
      </c>
    </row>
    <row r="26" spans="1:14" s="17" customFormat="1" ht="96" hidden="1" customHeight="1" outlineLevel="2" x14ac:dyDescent="0.25">
      <c r="A26" s="35">
        <v>12</v>
      </c>
      <c r="B26" s="35">
        <v>6</v>
      </c>
      <c r="C26" s="36" t="s">
        <v>89</v>
      </c>
      <c r="D26" s="36" t="s">
        <v>100</v>
      </c>
      <c r="E26" s="36" t="s">
        <v>101</v>
      </c>
      <c r="F26" s="48" t="s">
        <v>3</v>
      </c>
      <c r="G26" s="49" t="s">
        <v>3</v>
      </c>
      <c r="H26" s="62" t="s">
        <v>3</v>
      </c>
      <c r="I26" s="58"/>
      <c r="J26" s="37">
        <v>1142660</v>
      </c>
      <c r="K26" s="37">
        <v>393000</v>
      </c>
      <c r="L26" s="57" t="s">
        <v>3</v>
      </c>
      <c r="M26" s="57" t="s">
        <v>3</v>
      </c>
      <c r="N26" s="57" t="s">
        <v>3</v>
      </c>
    </row>
    <row r="27" spans="1:14" s="17" customFormat="1" ht="96" hidden="1" customHeight="1" outlineLevel="2" x14ac:dyDescent="0.25">
      <c r="A27" s="35">
        <v>13</v>
      </c>
      <c r="B27" s="35">
        <v>7</v>
      </c>
      <c r="C27" s="36" t="s">
        <v>89</v>
      </c>
      <c r="D27" s="36" t="s">
        <v>102</v>
      </c>
      <c r="E27" s="36" t="s">
        <v>103</v>
      </c>
      <c r="F27" s="48" t="s">
        <v>3</v>
      </c>
      <c r="G27" s="49" t="s">
        <v>3</v>
      </c>
      <c r="H27" s="62" t="s">
        <v>3</v>
      </c>
      <c r="I27" s="58"/>
      <c r="J27" s="37">
        <v>11069640</v>
      </c>
      <c r="K27" s="37">
        <v>3812000</v>
      </c>
      <c r="L27" s="57" t="s">
        <v>3</v>
      </c>
      <c r="M27" s="57" t="s">
        <v>3</v>
      </c>
      <c r="N27" s="57" t="s">
        <v>3</v>
      </c>
    </row>
    <row r="28" spans="1:14" s="17" customFormat="1" ht="96" hidden="1" customHeight="1" outlineLevel="2" x14ac:dyDescent="0.25">
      <c r="A28" s="35">
        <v>14</v>
      </c>
      <c r="B28" s="35">
        <v>8</v>
      </c>
      <c r="C28" s="36" t="s">
        <v>89</v>
      </c>
      <c r="D28" s="36" t="s">
        <v>104</v>
      </c>
      <c r="E28" s="36" t="s">
        <v>105</v>
      </c>
      <c r="F28" s="48" t="s">
        <v>3</v>
      </c>
      <c r="G28" s="49" t="s">
        <v>3</v>
      </c>
      <c r="H28" s="62" t="s">
        <v>3</v>
      </c>
      <c r="I28" s="58"/>
      <c r="J28" s="37">
        <v>3522070</v>
      </c>
      <c r="K28" s="37">
        <v>1213000</v>
      </c>
      <c r="L28" s="57" t="s">
        <v>3</v>
      </c>
      <c r="M28" s="57" t="s">
        <v>3</v>
      </c>
      <c r="N28" s="57" t="s">
        <v>3</v>
      </c>
    </row>
    <row r="29" spans="1:14" s="17" customFormat="1" ht="96" hidden="1" customHeight="1" outlineLevel="2" x14ac:dyDescent="0.25">
      <c r="A29" s="35">
        <v>15</v>
      </c>
      <c r="B29" s="35">
        <v>9</v>
      </c>
      <c r="C29" s="36" t="s">
        <v>89</v>
      </c>
      <c r="D29" s="36" t="s">
        <v>106</v>
      </c>
      <c r="E29" s="36" t="s">
        <v>107</v>
      </c>
      <c r="F29" s="48" t="s">
        <v>3</v>
      </c>
      <c r="G29" s="49" t="s">
        <v>3</v>
      </c>
      <c r="H29" s="62" t="s">
        <v>3</v>
      </c>
      <c r="I29" s="58"/>
      <c r="J29" s="37">
        <v>72750</v>
      </c>
      <c r="K29" s="37">
        <v>5260000</v>
      </c>
      <c r="L29" s="57" t="s">
        <v>3</v>
      </c>
      <c r="M29" s="57" t="s">
        <v>3</v>
      </c>
      <c r="N29" s="57" t="s">
        <v>3</v>
      </c>
    </row>
    <row r="30" spans="1:14" s="17" customFormat="1" ht="96" hidden="1" customHeight="1" outlineLevel="2" x14ac:dyDescent="0.25">
      <c r="A30" s="35">
        <v>16</v>
      </c>
      <c r="B30" s="35">
        <v>10</v>
      </c>
      <c r="C30" s="36" t="s">
        <v>89</v>
      </c>
      <c r="D30" s="36" t="s">
        <v>108</v>
      </c>
      <c r="E30" s="36" t="s">
        <v>109</v>
      </c>
      <c r="F30" s="48" t="s">
        <v>3</v>
      </c>
      <c r="G30" s="49" t="s">
        <v>3</v>
      </c>
      <c r="H30" s="62" t="s">
        <v>3</v>
      </c>
      <c r="I30" s="58"/>
      <c r="J30" s="37">
        <v>70810</v>
      </c>
      <c r="K30" s="37">
        <v>6483000</v>
      </c>
      <c r="L30" s="57" t="s">
        <v>3</v>
      </c>
      <c r="M30" s="57" t="s">
        <v>3</v>
      </c>
      <c r="N30" s="57" t="s">
        <v>3</v>
      </c>
    </row>
    <row r="31" spans="1:14" s="21" customFormat="1" ht="148.5" customHeight="1" outlineLevel="1" collapsed="1" x14ac:dyDescent="0.25">
      <c r="A31" s="40" t="s">
        <v>3</v>
      </c>
      <c r="B31" s="40" t="s">
        <v>3</v>
      </c>
      <c r="C31" s="41" t="s">
        <v>89</v>
      </c>
      <c r="D31" s="42" t="s">
        <v>3</v>
      </c>
      <c r="E31" s="42" t="s">
        <v>3</v>
      </c>
      <c r="F31" s="42" t="s">
        <v>110</v>
      </c>
      <c r="G31" s="40">
        <v>5</v>
      </c>
      <c r="H31" s="41" t="s">
        <v>12</v>
      </c>
      <c r="I31" s="42" t="s">
        <v>69</v>
      </c>
      <c r="J31" s="43">
        <f>SUM(J21:J30)</f>
        <v>32752671.199999999</v>
      </c>
      <c r="K31" s="43">
        <f>SUM(K21:K30)</f>
        <v>23614000</v>
      </c>
      <c r="L31" s="44" t="s">
        <v>61</v>
      </c>
      <c r="M31" s="45" t="s">
        <v>123</v>
      </c>
      <c r="N31" s="45" t="s">
        <v>62</v>
      </c>
    </row>
    <row r="32" spans="1:14" s="21" customFormat="1" ht="40.5" customHeight="1" x14ac:dyDescent="0.25">
      <c r="A32" s="59" t="s">
        <v>3</v>
      </c>
      <c r="B32" s="59"/>
      <c r="C32" s="60" t="s">
        <v>21</v>
      </c>
      <c r="D32" s="59" t="s">
        <v>3</v>
      </c>
      <c r="E32" s="59" t="s">
        <v>3</v>
      </c>
      <c r="F32" s="59"/>
      <c r="G32" s="59" t="s">
        <v>3</v>
      </c>
      <c r="H32" s="59" t="s">
        <v>3</v>
      </c>
      <c r="I32" s="61" t="s">
        <v>3</v>
      </c>
      <c r="J32" s="61">
        <f>J13+J15+J17+J20+J31</f>
        <v>1384605271.6099999</v>
      </c>
      <c r="K32" s="61">
        <f>K13+K15+K17+K20+K31</f>
        <v>155092199</v>
      </c>
      <c r="L32" s="61" t="s">
        <v>3</v>
      </c>
      <c r="M32" s="61" t="s">
        <v>3</v>
      </c>
      <c r="N32" s="61" t="s">
        <v>3</v>
      </c>
    </row>
    <row r="33" spans="1:14" ht="23.25" customHeight="1" x14ac:dyDescent="0.25">
      <c r="J33" s="63"/>
      <c r="K33" s="63"/>
      <c r="L33" s="23"/>
      <c r="M33" s="23"/>
      <c r="N33" s="23"/>
    </row>
    <row r="34" spans="1:14" ht="18.75" x14ac:dyDescent="0.25">
      <c r="A34" s="32" t="s">
        <v>63</v>
      </c>
      <c r="J34" s="22"/>
      <c r="K34" s="23"/>
      <c r="L34" s="23"/>
      <c r="M34" s="23"/>
      <c r="N34" s="23"/>
    </row>
    <row r="35" spans="1:14" ht="20.25" customHeight="1" x14ac:dyDescent="0.25">
      <c r="A35" s="32" t="s">
        <v>64</v>
      </c>
    </row>
    <row r="36" spans="1:14" ht="18" customHeight="1" x14ac:dyDescent="0.25">
      <c r="A36" s="32" t="s">
        <v>65</v>
      </c>
    </row>
  </sheetData>
  <autoFilter ref="A10:X10"/>
  <mergeCells count="14">
    <mergeCell ref="A1:O1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K9"/>
    <mergeCell ref="L9:L10"/>
    <mergeCell ref="M9:M10"/>
    <mergeCell ref="N9:N10"/>
  </mergeCells>
  <printOptions horizontalCentered="1"/>
  <pageMargins left="0.25" right="0.25" top="0.75" bottom="0.75" header="0.3" footer="0.3"/>
  <pageSetup paperSize="8" scale="52" fitToHeight="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E42"/>
    </sheetView>
  </sheetViews>
  <sheetFormatPr defaultRowHeight="15" x14ac:dyDescent="0.25"/>
  <cols>
    <col min="1" max="1" width="9.140625" style="3"/>
    <col min="2" max="2" width="43" style="1" customWidth="1"/>
    <col min="3" max="3" width="7.5703125" style="3" customWidth="1"/>
    <col min="4" max="4" width="15.28515625" style="2" customWidth="1"/>
    <col min="5" max="5" width="13" style="2" customWidth="1"/>
  </cols>
  <sheetData>
    <row r="1" spans="1:8" ht="52.5" x14ac:dyDescent="0.25">
      <c r="A1" s="4" t="s">
        <v>16</v>
      </c>
      <c r="B1" s="4" t="s">
        <v>51</v>
      </c>
      <c r="C1" s="4" t="s">
        <v>48</v>
      </c>
      <c r="D1" s="4" t="s">
        <v>50</v>
      </c>
      <c r="E1" s="4" t="s">
        <v>49</v>
      </c>
    </row>
    <row r="2" spans="1:8" x14ac:dyDescent="0.25">
      <c r="A2" s="8">
        <v>1</v>
      </c>
      <c r="B2" s="9" t="s">
        <v>6</v>
      </c>
      <c r="C2" s="10">
        <f>C3+C4</f>
        <v>15</v>
      </c>
      <c r="D2" s="13">
        <v>276.21815983340002</v>
      </c>
      <c r="E2" s="13">
        <v>217.52572382999998</v>
      </c>
      <c r="H2">
        <v>1000000</v>
      </c>
    </row>
    <row r="3" spans="1:8" x14ac:dyDescent="0.25">
      <c r="A3" s="7"/>
      <c r="B3" s="5" t="s">
        <v>24</v>
      </c>
      <c r="C3" s="6">
        <v>1</v>
      </c>
      <c r="D3" s="14">
        <v>79.880221079799995</v>
      </c>
      <c r="E3" s="14">
        <v>54.520964999999997</v>
      </c>
    </row>
    <row r="4" spans="1:8" x14ac:dyDescent="0.25">
      <c r="A4" s="7"/>
      <c r="B4" s="5" t="s">
        <v>25</v>
      </c>
      <c r="C4" s="6">
        <v>14</v>
      </c>
      <c r="D4" s="14">
        <v>196.33793875360001</v>
      </c>
      <c r="E4" s="14">
        <v>163.00475882999999</v>
      </c>
    </row>
    <row r="5" spans="1:8" x14ac:dyDescent="0.25">
      <c r="A5" s="8">
        <v>2</v>
      </c>
      <c r="B5" s="9" t="s">
        <v>1</v>
      </c>
      <c r="C5" s="10">
        <f>C6+C7+C8</f>
        <v>20</v>
      </c>
      <c r="D5" s="13">
        <v>256.55808736540001</v>
      </c>
      <c r="E5" s="13">
        <v>208.11998500000001</v>
      </c>
    </row>
    <row r="6" spans="1:8" x14ac:dyDescent="0.25">
      <c r="A6" s="7"/>
      <c r="B6" s="5" t="s">
        <v>42</v>
      </c>
      <c r="C6" s="6">
        <v>16</v>
      </c>
      <c r="D6" s="14">
        <v>126.28593366</v>
      </c>
      <c r="E6" s="14">
        <v>132.37</v>
      </c>
    </row>
    <row r="7" spans="1:8" x14ac:dyDescent="0.25">
      <c r="A7" s="7"/>
      <c r="B7" s="5" t="s">
        <v>47</v>
      </c>
      <c r="C7" s="6">
        <v>2</v>
      </c>
      <c r="D7" s="14">
        <v>98.815526550000001</v>
      </c>
      <c r="E7" s="14">
        <v>45.1</v>
      </c>
    </row>
    <row r="8" spans="1:8" x14ac:dyDescent="0.25">
      <c r="A8" s="7"/>
      <c r="B8" s="5" t="s">
        <v>41</v>
      </c>
      <c r="C8" s="6">
        <v>2</v>
      </c>
      <c r="D8" s="14">
        <v>31.4566271554</v>
      </c>
      <c r="E8" s="14">
        <v>30.649985000000001</v>
      </c>
    </row>
    <row r="9" spans="1:8" x14ac:dyDescent="0.25">
      <c r="A9" s="8">
        <v>3</v>
      </c>
      <c r="B9" s="9" t="s">
        <v>17</v>
      </c>
      <c r="C9" s="10">
        <f>C10</f>
        <v>72</v>
      </c>
      <c r="D9" s="13">
        <v>106.35135608000004</v>
      </c>
      <c r="E9" s="13">
        <v>109.81440000000001</v>
      </c>
    </row>
    <row r="10" spans="1:8" x14ac:dyDescent="0.25">
      <c r="A10" s="7"/>
      <c r="B10" s="5" t="s">
        <v>26</v>
      </c>
      <c r="C10" s="6">
        <v>72</v>
      </c>
      <c r="D10" s="14">
        <v>106.35135608000004</v>
      </c>
      <c r="E10" s="14">
        <v>109.81440000000001</v>
      </c>
    </row>
    <row r="11" spans="1:8" x14ac:dyDescent="0.25">
      <c r="A11" s="8">
        <v>4</v>
      </c>
      <c r="B11" s="9" t="s">
        <v>10</v>
      </c>
      <c r="C11" s="10">
        <f>C12</f>
        <v>1</v>
      </c>
      <c r="D11" s="13">
        <v>143.68860000000001</v>
      </c>
      <c r="E11" s="13">
        <v>73.3</v>
      </c>
    </row>
    <row r="12" spans="1:8" x14ac:dyDescent="0.25">
      <c r="A12" s="7"/>
      <c r="B12" s="5" t="s">
        <v>43</v>
      </c>
      <c r="C12" s="6">
        <v>1</v>
      </c>
      <c r="D12" s="14">
        <v>143.68860000000001</v>
      </c>
      <c r="E12" s="14">
        <v>73.3</v>
      </c>
    </row>
    <row r="13" spans="1:8" x14ac:dyDescent="0.25">
      <c r="A13" s="8">
        <v>5</v>
      </c>
      <c r="B13" s="9" t="s">
        <v>2</v>
      </c>
      <c r="C13" s="10">
        <f>C14</f>
        <v>48</v>
      </c>
      <c r="D13" s="13">
        <v>130.72758251000002</v>
      </c>
      <c r="E13" s="13">
        <v>73.099999999999994</v>
      </c>
    </row>
    <row r="14" spans="1:8" x14ac:dyDescent="0.25">
      <c r="A14" s="7"/>
      <c r="B14" s="5" t="s">
        <v>44</v>
      </c>
      <c r="C14" s="6">
        <v>48</v>
      </c>
      <c r="D14" s="14">
        <v>130.72758251000002</v>
      </c>
      <c r="E14" s="14">
        <v>73.099999999999994</v>
      </c>
    </row>
    <row r="15" spans="1:8" x14ac:dyDescent="0.25">
      <c r="A15" s="8">
        <v>6</v>
      </c>
      <c r="B15" s="9" t="s">
        <v>8</v>
      </c>
      <c r="C15" s="10">
        <f>C16+C17+C18</f>
        <v>10</v>
      </c>
      <c r="D15" s="13">
        <v>313.63050292840001</v>
      </c>
      <c r="E15" s="13">
        <v>250.17964231275542</v>
      </c>
    </row>
    <row r="16" spans="1:8" x14ac:dyDescent="0.25">
      <c r="A16" s="7"/>
      <c r="B16" s="5" t="s">
        <v>27</v>
      </c>
      <c r="C16" s="6">
        <v>2</v>
      </c>
      <c r="D16" s="14">
        <v>155.62062510239997</v>
      </c>
      <c r="E16" s="14">
        <v>131.33081971327999</v>
      </c>
    </row>
    <row r="17" spans="1:5" x14ac:dyDescent="0.25">
      <c r="A17" s="7"/>
      <c r="B17" s="5" t="s">
        <v>11</v>
      </c>
      <c r="C17" s="6">
        <v>6</v>
      </c>
      <c r="D17" s="14">
        <v>46.622166453999995</v>
      </c>
      <c r="E17" s="14">
        <v>38.533974599475414</v>
      </c>
    </row>
    <row r="18" spans="1:5" x14ac:dyDescent="0.25">
      <c r="A18" s="7"/>
      <c r="B18" s="5" t="s">
        <v>28</v>
      </c>
      <c r="C18" s="6">
        <v>2</v>
      </c>
      <c r="D18" s="14">
        <v>111.387711372</v>
      </c>
      <c r="E18" s="14">
        <v>80.314847999999998</v>
      </c>
    </row>
    <row r="19" spans="1:5" x14ac:dyDescent="0.25">
      <c r="A19" s="8">
        <v>7</v>
      </c>
      <c r="B19" s="9" t="s">
        <v>4</v>
      </c>
      <c r="C19" s="10">
        <f>C20</f>
        <v>4</v>
      </c>
      <c r="D19" s="13">
        <v>54.350212053199996</v>
      </c>
      <c r="E19" s="13">
        <v>188.81928500000001</v>
      </c>
    </row>
    <row r="20" spans="1:5" x14ac:dyDescent="0.25">
      <c r="A20" s="7"/>
      <c r="B20" s="5" t="s">
        <v>29</v>
      </c>
      <c r="C20" s="6">
        <v>4</v>
      </c>
      <c r="D20" s="14">
        <v>54.350212053199996</v>
      </c>
      <c r="E20" s="14">
        <v>188.81928500000001</v>
      </c>
    </row>
    <row r="21" spans="1:5" x14ac:dyDescent="0.25">
      <c r="A21" s="8">
        <v>8</v>
      </c>
      <c r="B21" s="9" t="s">
        <v>18</v>
      </c>
      <c r="C21" s="10">
        <f>SUM(C22:C25)</f>
        <v>4</v>
      </c>
      <c r="D21" s="13">
        <v>203.30549999999999</v>
      </c>
      <c r="E21" s="13">
        <v>200.16911500000001</v>
      </c>
    </row>
    <row r="22" spans="1:5" x14ac:dyDescent="0.25">
      <c r="A22" s="7"/>
      <c r="B22" s="5" t="s">
        <v>30</v>
      </c>
      <c r="C22" s="6">
        <v>1</v>
      </c>
      <c r="D22" s="14">
        <v>27.641071</v>
      </c>
      <c r="E22" s="14">
        <v>27.729789</v>
      </c>
    </row>
    <row r="23" spans="1:5" x14ac:dyDescent="0.25">
      <c r="A23" s="7"/>
      <c r="B23" s="5" t="s">
        <v>31</v>
      </c>
      <c r="C23" s="6">
        <v>1</v>
      </c>
      <c r="D23" s="14">
        <v>43.602310000000003</v>
      </c>
      <c r="E23" s="14">
        <v>43.472999999999999</v>
      </c>
    </row>
    <row r="24" spans="1:5" x14ac:dyDescent="0.25">
      <c r="A24" s="7"/>
      <c r="B24" s="5" t="s">
        <v>32</v>
      </c>
      <c r="C24" s="6">
        <v>1</v>
      </c>
      <c r="D24" s="14">
        <v>45.685557000000003</v>
      </c>
      <c r="E24" s="14">
        <v>43.918999999999997</v>
      </c>
    </row>
    <row r="25" spans="1:5" x14ac:dyDescent="0.25">
      <c r="A25" s="7"/>
      <c r="B25" s="5" t="s">
        <v>33</v>
      </c>
      <c r="C25" s="6">
        <v>1</v>
      </c>
      <c r="D25" s="14">
        <v>86.376562000000007</v>
      </c>
      <c r="E25" s="14">
        <v>85.047325999999998</v>
      </c>
    </row>
    <row r="26" spans="1:5" x14ac:dyDescent="0.25">
      <c r="A26" s="8">
        <v>9</v>
      </c>
      <c r="B26" s="9" t="s">
        <v>15</v>
      </c>
      <c r="C26" s="10">
        <f>SUM(C27:C31)</f>
        <v>5</v>
      </c>
      <c r="D26" s="13">
        <v>224.00454199999999</v>
      </c>
      <c r="E26" s="13">
        <v>82.067174629822162</v>
      </c>
    </row>
    <row r="27" spans="1:5" x14ac:dyDescent="0.25">
      <c r="A27" s="7"/>
      <c r="B27" s="5" t="s">
        <v>34</v>
      </c>
      <c r="C27" s="6">
        <v>1</v>
      </c>
      <c r="D27" s="14">
        <v>43.408785999999999</v>
      </c>
      <c r="E27" s="14">
        <v>15.607144197043061</v>
      </c>
    </row>
    <row r="28" spans="1:5" x14ac:dyDescent="0.25">
      <c r="A28" s="7"/>
      <c r="B28" s="5" t="s">
        <v>35</v>
      </c>
      <c r="C28" s="6">
        <v>1</v>
      </c>
      <c r="D28" s="14">
        <v>51.755673999999999</v>
      </c>
      <c r="E28" s="14">
        <v>19.065525407754926</v>
      </c>
    </row>
    <row r="29" spans="1:5" x14ac:dyDescent="0.25">
      <c r="A29" s="7"/>
      <c r="B29" s="5" t="s">
        <v>36</v>
      </c>
      <c r="C29" s="6">
        <v>1</v>
      </c>
      <c r="D29" s="14">
        <v>62.516762</v>
      </c>
      <c r="E29" s="14">
        <v>23.613143461610132</v>
      </c>
    </row>
    <row r="30" spans="1:5" x14ac:dyDescent="0.25">
      <c r="A30" s="7"/>
      <c r="B30" s="5" t="s">
        <v>37</v>
      </c>
      <c r="C30" s="6">
        <v>1</v>
      </c>
      <c r="D30" s="14">
        <v>30.251595999999999</v>
      </c>
      <c r="E30" s="14">
        <v>10.834338474967511</v>
      </c>
    </row>
    <row r="31" spans="1:5" x14ac:dyDescent="0.25">
      <c r="A31" s="7"/>
      <c r="B31" s="5" t="s">
        <v>38</v>
      </c>
      <c r="C31" s="6">
        <v>1</v>
      </c>
      <c r="D31" s="14">
        <v>36.071724000000003</v>
      </c>
      <c r="E31" s="14">
        <v>12.947023088446528</v>
      </c>
    </row>
    <row r="32" spans="1:5" x14ac:dyDescent="0.25">
      <c r="A32" s="8">
        <v>10</v>
      </c>
      <c r="B32" s="9" t="s">
        <v>45</v>
      </c>
      <c r="C32" s="10">
        <f>C33</f>
        <v>2</v>
      </c>
      <c r="D32" s="13">
        <v>43.500246755999996</v>
      </c>
      <c r="E32" s="13">
        <v>48.506999999999998</v>
      </c>
    </row>
    <row r="33" spans="1:5" x14ac:dyDescent="0.25">
      <c r="A33" s="7"/>
      <c r="B33" s="5" t="s">
        <v>46</v>
      </c>
      <c r="C33" s="6">
        <v>2</v>
      </c>
      <c r="D33" s="14">
        <v>43.500246755999996</v>
      </c>
      <c r="E33" s="14">
        <v>48.506999999999998</v>
      </c>
    </row>
    <row r="34" spans="1:5" x14ac:dyDescent="0.25">
      <c r="A34" s="8">
        <v>11</v>
      </c>
      <c r="B34" s="9" t="s">
        <v>7</v>
      </c>
      <c r="C34" s="10">
        <f>C35+C36</f>
        <v>12</v>
      </c>
      <c r="D34" s="13">
        <v>125.01012082999998</v>
      </c>
      <c r="E34" s="13">
        <v>160.96192998000001</v>
      </c>
    </row>
    <row r="35" spans="1:5" x14ac:dyDescent="0.25">
      <c r="A35" s="7"/>
      <c r="B35" s="5" t="s">
        <v>39</v>
      </c>
      <c r="C35" s="6">
        <v>2</v>
      </c>
      <c r="D35" s="14">
        <v>66.116539879999991</v>
      </c>
      <c r="E35" s="14">
        <v>94.905406980000009</v>
      </c>
    </row>
    <row r="36" spans="1:5" x14ac:dyDescent="0.25">
      <c r="A36" s="7"/>
      <c r="B36" s="5" t="s">
        <v>12</v>
      </c>
      <c r="C36" s="6">
        <v>10</v>
      </c>
      <c r="D36" s="14">
        <v>58.893580949999993</v>
      </c>
      <c r="E36" s="14">
        <v>66.056522999999999</v>
      </c>
    </row>
    <row r="37" spans="1:5" x14ac:dyDescent="0.25">
      <c r="A37" s="8">
        <v>12</v>
      </c>
      <c r="B37" s="9" t="s">
        <v>9</v>
      </c>
      <c r="C37" s="10">
        <f>C38+C39</f>
        <v>8</v>
      </c>
      <c r="D37" s="13">
        <v>90.083620480000008</v>
      </c>
      <c r="E37" s="13">
        <v>87.970475018671607</v>
      </c>
    </row>
    <row r="38" spans="1:5" x14ac:dyDescent="0.25">
      <c r="A38" s="7"/>
      <c r="B38" s="5" t="s">
        <v>13</v>
      </c>
      <c r="C38" s="6">
        <v>3</v>
      </c>
      <c r="D38" s="14">
        <v>57.399121940000001</v>
      </c>
      <c r="E38" s="14">
        <v>56.235669344648457</v>
      </c>
    </row>
    <row r="39" spans="1:5" x14ac:dyDescent="0.25">
      <c r="A39" s="7"/>
      <c r="B39" s="5" t="s">
        <v>14</v>
      </c>
      <c r="C39" s="6">
        <v>5</v>
      </c>
      <c r="D39" s="14">
        <v>32.68449854</v>
      </c>
      <c r="E39" s="14">
        <v>31.734805674023139</v>
      </c>
    </row>
    <row r="40" spans="1:5" x14ac:dyDescent="0.25">
      <c r="A40" s="8">
        <v>13</v>
      </c>
      <c r="B40" s="9" t="s">
        <v>19</v>
      </c>
      <c r="C40" s="10">
        <f>C41</f>
        <v>5</v>
      </c>
      <c r="D40" s="13">
        <v>54.665979999999998</v>
      </c>
      <c r="E40" s="13">
        <v>53.412999999999997</v>
      </c>
    </row>
    <row r="41" spans="1:5" x14ac:dyDescent="0.25">
      <c r="A41" s="7"/>
      <c r="B41" s="5" t="s">
        <v>40</v>
      </c>
      <c r="C41" s="6">
        <v>5</v>
      </c>
      <c r="D41" s="14">
        <v>54.665979999999998</v>
      </c>
      <c r="E41" s="14">
        <v>53.412999999999997</v>
      </c>
    </row>
    <row r="42" spans="1:5" x14ac:dyDescent="0.25">
      <c r="A42" s="4"/>
      <c r="B42" s="11" t="s">
        <v>21</v>
      </c>
      <c r="C42" s="4">
        <f>SUM(C2:C41)/2</f>
        <v>206</v>
      </c>
      <c r="D42" s="12">
        <f t="shared" ref="D42:E42" si="0">SUM(D2:D41)/2</f>
        <v>2022.0945108363994</v>
      </c>
      <c r="E42" s="12">
        <f t="shared" si="0"/>
        <v>1753.9477307712491</v>
      </c>
    </row>
  </sheetData>
  <autoFilter ref="A1:H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Бахшиян Арсен Карэнович</dc:creator>
  <cp:lastModifiedBy>Семенюк Марина Михайловна</cp:lastModifiedBy>
  <cp:lastPrinted>2023-11-30T15:45:12Z</cp:lastPrinted>
  <dcterms:created xsi:type="dcterms:W3CDTF">2019-08-19T08:17:22Z</dcterms:created>
  <dcterms:modified xsi:type="dcterms:W3CDTF">2023-12-04T10:32:05Z</dcterms:modified>
</cp:coreProperties>
</file>